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600"/>
  </bookViews>
  <sheets>
    <sheet name="TALCHER-II_ V(C)" sheetId="1" r:id="rId1"/>
    <sheet name="XVI A_VSTPS_V" sheetId="2" state="hidden" r:id="rId2"/>
  </sheets>
  <calcPr calcId="162913" iterate="1"/>
</workbook>
</file>

<file path=xl/calcChain.xml><?xml version="1.0" encoding="utf-8"?>
<calcChain xmlns="http://schemas.openxmlformats.org/spreadsheetml/2006/main">
  <c r="S63" i="1"/>
  <c r="Q63"/>
  <c r="L66"/>
  <c r="Q58"/>
  <c r="O58"/>
  <c r="L61"/>
  <c r="S51"/>
  <c r="Q51"/>
  <c r="L56"/>
  <c r="J56"/>
  <c r="S35"/>
  <c r="J45"/>
  <c r="J66" l="1"/>
  <c r="G63"/>
  <c r="O51" l="1"/>
  <c r="G58"/>
  <c r="G51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<sst xmlns="http://schemas.openxmlformats.org/spreadsheetml/2006/main" count="227" uniqueCount="134">
  <si>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</si>
  <si>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</si>
  <si>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</si>
  <si>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</si>
  <si>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</si>
  <si>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Capitalisation done  which has not been claimed/ allowed in the tariff</t>
  </si>
  <si>
    <t xml:space="preserve">Total Addition  during  the year as per duly audited Schedule of Fixed Asset 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</si>
  <si>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</si>
  <si>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</si>
  <si>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</si>
  <si>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</si>
  <si>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</si>
  <si>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</si>
  <si>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</si>
  <si>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</si>
  <si>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</si>
  <si>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</si>
  <si>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</si>
  <si>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</si>
  <si>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</si>
  <si>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</si>
  <si>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</si>
  <si>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</si>
  <si>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</si>
  <si>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</si>
  <si>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</si>
  <si>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</si>
  <si>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</si>
  <si>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</si>
  <si>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</si>
  <si>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</si>
  <si>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</si>
  <si>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</si>
  <si>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</si>
  <si>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</si>
  <si>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</si>
  <si>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</si>
  <si>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</si>
  <si>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</si>
  <si>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</si>
  <si>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</si>
  <si>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</si>
  <si>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</si>
  <si>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</si>
  <si>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</si>
  <si>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</si>
  <si>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</si>
  <si>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</si>
  <si>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</si>
  <si>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</si>
  <si>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</si>
  <si>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</si>
  <si>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</si>
  <si>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</si>
  <si>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</si>
  <si>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</si>
  <si>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</si>
  <si>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</si>
  <si>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</si>
  <si>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</si>
  <si>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</si>
  <si>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</si>
  <si>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</si>
  <si>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</si>
  <si>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</si>
  <si>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</si>
  <si>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</si>
  <si>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</si>
  <si>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</si>
  <si>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</si>
  <si>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 xml:space="preserve">COD of Units/Station : </t>
  </si>
  <si>
    <t>No</t>
  </si>
  <si>
    <t>Rs-Lac</t>
  </si>
  <si>
    <t>Add-cap  allowed by the Commission under the provision of Regulation 14(3)</t>
  </si>
  <si>
    <t>Capitalisation   out of add cap allowed under Regulation 14(3)</t>
  </si>
  <si>
    <t xml:space="preserve">       Details of Asset/Work wise Capitalisation  based on the  Expenditure allowed by the Commission in the tariff  period 2014-19</t>
  </si>
  <si>
    <t>In Rs Lakh</t>
  </si>
  <si>
    <t xml:space="preserve">Add-cap  allowed by the Commission under the provision of Regulation 9(2) </t>
  </si>
  <si>
    <t>Capitalisation   out of add cap allowed under Regulation 9(2)</t>
  </si>
  <si>
    <t>Total</t>
  </si>
  <si>
    <t>Rs(Lakh)- Gross</t>
  </si>
  <si>
    <t>Ash related works</t>
  </si>
  <si>
    <t xml:space="preserve">Net basis </t>
  </si>
  <si>
    <t>AAQMS</t>
  </si>
  <si>
    <t xml:space="preserve">liability of (2) </t>
  </si>
  <si>
    <t>NA</t>
  </si>
  <si>
    <t>CCTV</t>
  </si>
  <si>
    <t>MGR Related</t>
  </si>
  <si>
    <t>Land for R &amp; R</t>
  </si>
  <si>
    <t>Name of Generating  Station : TALCHER STPS</t>
  </si>
  <si>
    <t>Stage: 2 (4X500 MW)</t>
  </si>
  <si>
    <t>Land forleft out portion of MGR</t>
  </si>
  <si>
    <t>R &amp; R  provisions</t>
  </si>
  <si>
    <t>Ballastless track</t>
  </si>
  <si>
    <t>Coal settling pit</t>
  </si>
  <si>
    <t>FERV: 1940.8, Decap of Spares: -66.4, Decap of other items: -293.24, other deacp: -34.4</t>
  </si>
  <si>
    <t>FERV: -133.43, Decap of Spares: -76.6, Decap of Other items:  -61.6, IUT: 14.43, Liabilty reversal: -107.3</t>
  </si>
  <si>
    <t>MGR</t>
  </si>
  <si>
    <t>FERV: 663.4, IUT: 1015.99, Decap of Spares: -54.27, Decap of other items: - 415.9, other decap: - 24.7</t>
  </si>
  <si>
    <t>FERV: -1386.7, IUT: 292.4, Decap of Spares: - 169.7, Liability reversal: -84.8, other decap: - 6.02</t>
  </si>
  <si>
    <t>interloack in exchange yard</t>
  </si>
  <si>
    <t>TOTAL</t>
  </si>
  <si>
    <t>Other works (earlier allowed)</t>
  </si>
  <si>
    <t>land for MGR (earlier allowed)</t>
  </si>
  <si>
    <t>MGR works (balance work)</t>
  </si>
  <si>
    <t>IUT: -1329, Decap of spares: - 706,other decap: -88</t>
  </si>
  <si>
    <t xml:space="preserve">Capitalisation done which has not been claimed/ allowed in the tariff </t>
  </si>
  <si>
    <t>Difference of Allowed vs Expenditure</t>
  </si>
  <si>
    <t xml:space="preserve">Capital Spares </t>
  </si>
  <si>
    <t xml:space="preserve">Total Addition  during  the year as per duly audited Schedule of Fixed Asset  </t>
  </si>
  <si>
    <t>Total Expenditure done under Special and Compensation Allowance</t>
  </si>
  <si>
    <t>(Rs. Lakhs)</t>
  </si>
  <si>
    <t>12=10+11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</si>
  <si>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</si>
  <si>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</si>
  <si>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</si>
  <si>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</si>
  <si>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</si>
  <si>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</si>
  <si>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14=(2+3+7+8)-(9+12+13)</t>
  </si>
  <si>
    <t>16=9+12+13+15</t>
  </si>
  <si>
    <t>Replacement of MS pipes with cast bassalt pipe</t>
  </si>
  <si>
    <t>IUT: 3521.9, Decap of spares: - 337.6 ,other decap: -59</t>
  </si>
  <si>
    <t>Basalt pipes</t>
  </si>
  <si>
    <t>RUB</t>
  </si>
  <si>
    <t>Refund on contract closing</t>
  </si>
  <si>
    <t>Decap of MS pipe</t>
  </si>
  <si>
    <t>Decap of Spares: - 67.06, Decap of wagon:  -105.6, Liabilty reversal: -4112.8,  IUT: 14.4; Decap of MBOA- : -98.56</t>
  </si>
  <si>
    <t>LOCOS (New item to be claimed)</t>
  </si>
  <si>
    <t>MBOA</t>
  </si>
  <si>
    <t>Decap of Spares ; MBOA &amp; Othewr decap: 497.8, Liabilty reversal: -492.8; Inter unit Transfer -8.75</t>
  </si>
  <si>
    <t xml:space="preserve">MBOA </t>
  </si>
  <si>
    <t xml:space="preserve">Note: </t>
  </si>
  <si>
    <t>Expenditure indicated in Column 13 i.e. capitalization not claimed/ allowed is met out of compensation allowance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</si>
</sst>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"/>
    <numFmt numFmtId="165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10" xfId="1" applyFont="1" applyBorder="1" applyAlignment="1">
      <alignment wrapText="1"/>
    </xf>
    <xf numFmtId="0" fontId="7" fillId="0" borderId="10" xfId="1" applyFont="1" applyBorder="1" applyAlignment="1">
      <alignment wrapText="1"/>
    </xf>
    <xf numFmtId="43" fontId="7" fillId="0" borderId="10" xfId="2" applyFont="1" applyBorder="1" applyAlignment="1">
      <alignment wrapText="1"/>
    </xf>
    <xf numFmtId="0" fontId="6" fillId="0" borderId="11" xfId="1" applyFont="1" applyBorder="1" applyAlignment="1">
      <alignment horizontal="right" wrapText="1"/>
    </xf>
    <xf numFmtId="0" fontId="1" fillId="0" borderId="11" xfId="1" applyBorder="1" applyAlignment="1">
      <alignment horizontal="left"/>
    </xf>
    <xf numFmtId="43" fontId="7" fillId="0" borderId="11" xfId="2" applyFont="1" applyBorder="1" applyAlignment="1">
      <alignment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wrapText="1"/>
    </xf>
    <xf numFmtId="0" fontId="6" fillId="0" borderId="14" xfId="1" applyFont="1" applyBorder="1" applyAlignment="1">
      <alignment wrapText="1"/>
    </xf>
    <xf numFmtId="43" fontId="7" fillId="0" borderId="14" xfId="2" applyFont="1" applyBorder="1" applyAlignment="1">
      <alignment wrapText="1"/>
    </xf>
    <xf numFmtId="0" fontId="4" fillId="0" borderId="5" xfId="0" applyFont="1" applyBorder="1" applyAlignment="1">
      <alignment horizontal="justify" vertical="top" wrapText="1"/>
    </xf>
    <xf numFmtId="43" fontId="8" fillId="0" borderId="13" xfId="2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6" fillId="0" borderId="11" xfId="1" applyFont="1" applyBorder="1" applyAlignment="1">
      <alignment wrapText="1"/>
    </xf>
    <xf numFmtId="43" fontId="7" fillId="0" borderId="13" xfId="2" applyFont="1" applyBorder="1" applyAlignment="1">
      <alignment wrapText="1"/>
    </xf>
    <xf numFmtId="0" fontId="7" fillId="0" borderId="14" xfId="1" applyFont="1" applyBorder="1" applyAlignment="1">
      <alignment wrapText="1"/>
    </xf>
    <xf numFmtId="0" fontId="8" fillId="0" borderId="12" xfId="1" applyFont="1" applyBorder="1" applyAlignment="1">
      <alignment horizontal="center" wrapText="1"/>
    </xf>
    <xf numFmtId="0" fontId="8" fillId="0" borderId="13" xfId="1" applyFont="1" applyBorder="1" applyAlignment="1">
      <alignment horizontal="left" wrapText="1"/>
    </xf>
    <xf numFmtId="43" fontId="8" fillId="0" borderId="13" xfId="2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8" fillId="0" borderId="15" xfId="1" applyFont="1" applyBorder="1" applyAlignment="1">
      <alignment horizontal="left" wrapText="1"/>
    </xf>
    <xf numFmtId="43" fontId="7" fillId="0" borderId="15" xfId="2" applyFont="1" applyBorder="1" applyAlignment="1">
      <alignment wrapText="1"/>
    </xf>
    <xf numFmtId="0" fontId="1" fillId="0" borderId="16" xfId="1" applyBorder="1"/>
    <xf numFmtId="0" fontId="8" fillId="0" borderId="17" xfId="1" applyFont="1" applyFill="1" applyBorder="1" applyAlignment="1">
      <alignment horizontal="left" wrapText="1"/>
    </xf>
    <xf numFmtId="43" fontId="7" fillId="0" borderId="17" xfId="2" applyFont="1" applyFill="1" applyBorder="1" applyAlignment="1">
      <alignment horizontal="right" wrapText="1"/>
    </xf>
    <xf numFmtId="0" fontId="1" fillId="0" borderId="18" xfId="1" applyBorder="1"/>
    <xf numFmtId="0" fontId="8" fillId="0" borderId="19" xfId="1" applyFont="1" applyFill="1" applyBorder="1" applyAlignment="1">
      <alignment horizontal="left" wrapText="1"/>
    </xf>
    <xf numFmtId="43" fontId="1" fillId="0" borderId="19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9" xfId="0" applyFont="1" applyFill="1" applyBorder="1"/>
    <xf numFmtId="0" fontId="12" fillId="0" borderId="17" xfId="0" applyFont="1" applyFill="1" applyBorder="1"/>
    <xf numFmtId="0" fontId="12" fillId="0" borderId="2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right"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1" xfId="0" quotePrefix="1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top" wrapText="1"/>
    </xf>
    <xf numFmtId="2" fontId="10" fillId="0" borderId="38" xfId="0" applyNumberFormat="1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3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1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top" wrapText="1"/>
    </xf>
    <xf numFmtId="2" fontId="10" fillId="0" borderId="38" xfId="0" applyNumberFormat="1" applyFont="1" applyFill="1" applyBorder="1" applyAlignment="1">
      <alignment horizontal="left" vertical="top" wrapText="1"/>
    </xf>
    <xf numFmtId="2" fontId="10" fillId="0" borderId="2" xfId="0" applyNumberFormat="1" applyFont="1" applyFill="1" applyBorder="1" applyAlignment="1">
      <alignment vertical="top" wrapText="1"/>
    </xf>
    <xf numFmtId="2" fontId="10" fillId="0" borderId="38" xfId="0" applyNumberFormat="1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 8 3" xfId="2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topLeftCell="A46" zoomScale="85" zoomScaleNormal="85" workbookViewId="0">
      <selection activeCell="B68" sqref="B68"/>
    </sheetView>
  </sheetViews>
  <sheetFormatPr defaultColWidth="8.85546875" defaultRowHeight="12.75"/>
  <cols>
    <col min="1" max="1" width="8.85546875" style="34"/>
    <col min="2" max="3" width="11.42578125" style="34" customWidth="1"/>
    <col min="4" max="4" width="14.42578125" style="34" customWidth="1"/>
    <col min="5" max="8" width="11.85546875" style="34" customWidth="1"/>
    <col min="9" max="9" width="25.7109375" style="34" customWidth="1"/>
    <col min="10" max="10" width="12.5703125" style="34" customWidth="1"/>
    <col min="11" max="11" width="13.42578125" style="34" customWidth="1"/>
    <col min="12" max="12" width="11.5703125" style="36" customWidth="1"/>
    <col min="13" max="13" width="10.85546875" style="34" customWidth="1"/>
    <col min="14" max="15" width="8.85546875" style="34"/>
    <col min="16" max="18" width="12" style="36" customWidth="1"/>
    <col min="19" max="19" width="8.85546875" style="34"/>
    <col min="20" max="20" width="12" style="36" customWidth="1"/>
    <col min="21" max="21" width="27.42578125" style="34" customWidth="1"/>
    <col min="22" max="16384" width="8.85546875" style="34"/>
  </cols>
  <sheetData>
    <row r="1" spans="1:2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>
      <c r="A2" s="186" t="s">
        <v>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>
      <c r="A3" s="186" t="s">
        <v>90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>
      <c r="A4" s="186" t="s">
        <v>70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</row>
    <row r="5" spans="1:21" ht="13.5" thickBot="1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81"/>
      <c r="N5" s="81"/>
      <c r="O5" s="81"/>
      <c r="P5" s="81"/>
      <c r="Q5" s="81"/>
      <c r="R5" s="81"/>
      <c r="S5" s="81"/>
      <c r="T5" s="81"/>
      <c r="U5" s="35" t="s">
        <v>76</v>
      </c>
    </row>
    <row r="6" spans="1:21" s="36" customFormat="1" ht="31.5" customHeight="1" thickBot="1">
      <c r="A6" s="187" t="s">
        <v>1</v>
      </c>
      <c r="B6" s="162" t="s">
        <v>77</v>
      </c>
      <c r="C6" s="162"/>
      <c r="D6" s="162" t="s">
        <v>2</v>
      </c>
      <c r="E6" s="162" t="s">
        <v>3</v>
      </c>
      <c r="F6" s="169" t="s">
        <v>113</v>
      </c>
      <c r="G6" s="184" t="s">
        <v>114</v>
      </c>
      <c r="H6" s="184" t="s">
        <v>115</v>
      </c>
      <c r="I6" s="162" t="s">
        <v>4</v>
      </c>
      <c r="J6" s="162"/>
      <c r="K6" s="162"/>
      <c r="L6" s="162"/>
      <c r="M6" s="162"/>
      <c r="N6" s="162"/>
      <c r="O6" s="169" t="s">
        <v>110</v>
      </c>
      <c r="P6" s="100" t="s">
        <v>106</v>
      </c>
      <c r="Q6" s="100" t="s">
        <v>107</v>
      </c>
      <c r="R6" s="100" t="s">
        <v>108</v>
      </c>
      <c r="S6" s="100" t="s">
        <v>17</v>
      </c>
      <c r="T6" s="191" t="s">
        <v>109</v>
      </c>
      <c r="U6" s="189" t="s">
        <v>7</v>
      </c>
    </row>
    <row r="7" spans="1:21" s="36" customFormat="1" ht="109.15" customHeight="1" thickBot="1">
      <c r="A7" s="188"/>
      <c r="B7" s="163"/>
      <c r="C7" s="163"/>
      <c r="D7" s="163"/>
      <c r="E7" s="163"/>
      <c r="F7" s="170"/>
      <c r="G7" s="184"/>
      <c r="H7" s="184"/>
      <c r="I7" s="163" t="s">
        <v>78</v>
      </c>
      <c r="J7" s="163"/>
      <c r="K7" s="163" t="s">
        <v>8</v>
      </c>
      <c r="L7" s="163"/>
      <c r="M7" s="163" t="s">
        <v>9</v>
      </c>
      <c r="N7" s="163"/>
      <c r="O7" s="170"/>
      <c r="P7" s="101"/>
      <c r="Q7" s="101"/>
      <c r="R7" s="101"/>
      <c r="S7" s="101"/>
      <c r="T7" s="192"/>
      <c r="U7" s="190"/>
    </row>
    <row r="8" spans="1:21" ht="26.25" thickBot="1">
      <c r="A8" s="39"/>
      <c r="B8" s="40" t="s">
        <v>82</v>
      </c>
      <c r="C8" s="40" t="s">
        <v>84</v>
      </c>
      <c r="D8" s="40"/>
      <c r="E8" s="40"/>
      <c r="F8" s="84" t="s">
        <v>116</v>
      </c>
      <c r="G8" s="84"/>
      <c r="H8" s="84"/>
      <c r="I8" s="40" t="s">
        <v>10</v>
      </c>
      <c r="J8" s="40" t="s">
        <v>80</v>
      </c>
      <c r="K8" s="40" t="s">
        <v>10</v>
      </c>
      <c r="L8" s="40" t="s">
        <v>80</v>
      </c>
      <c r="M8" s="40" t="s">
        <v>10</v>
      </c>
      <c r="N8" s="41" t="s">
        <v>11</v>
      </c>
      <c r="O8" s="82" t="s">
        <v>111</v>
      </c>
      <c r="P8" s="70"/>
      <c r="Q8" s="70"/>
      <c r="R8" s="70"/>
      <c r="S8" s="71"/>
      <c r="T8" s="71"/>
      <c r="U8" s="72"/>
    </row>
    <row r="9" spans="1:21" ht="26.25" thickBo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5">
        <v>6</v>
      </c>
      <c r="G9" s="85" t="s">
        <v>117</v>
      </c>
      <c r="H9" s="85" t="s">
        <v>118</v>
      </c>
      <c r="I9" s="152">
        <v>9</v>
      </c>
      <c r="J9" s="153"/>
      <c r="K9" s="152">
        <v>10</v>
      </c>
      <c r="L9" s="153"/>
      <c r="M9" s="152">
        <v>11</v>
      </c>
      <c r="N9" s="153"/>
      <c r="O9" s="83" t="s">
        <v>112</v>
      </c>
      <c r="P9" s="73">
        <v>13</v>
      </c>
      <c r="Q9" s="74" t="s">
        <v>119</v>
      </c>
      <c r="R9" s="73">
        <v>15</v>
      </c>
      <c r="S9" s="73" t="s">
        <v>120</v>
      </c>
      <c r="T9" s="73">
        <v>17</v>
      </c>
      <c r="U9" s="73">
        <v>18</v>
      </c>
    </row>
    <row r="10" spans="1:21">
      <c r="A10" s="181" t="s">
        <v>12</v>
      </c>
      <c r="B10" s="154">
        <v>760.33</v>
      </c>
      <c r="C10" s="154">
        <v>1.26</v>
      </c>
      <c r="D10" s="154" t="s">
        <v>85</v>
      </c>
      <c r="E10" s="154" t="s">
        <v>85</v>
      </c>
      <c r="F10" s="103">
        <v>33.99</v>
      </c>
      <c r="G10" s="154" t="s">
        <v>85</v>
      </c>
      <c r="H10" s="154" t="s">
        <v>85</v>
      </c>
      <c r="I10" s="49" t="s">
        <v>81</v>
      </c>
      <c r="J10" s="50">
        <v>675.45</v>
      </c>
      <c r="K10" s="51"/>
      <c r="L10" s="75"/>
      <c r="M10" s="51"/>
      <c r="N10" s="51"/>
      <c r="O10" s="106">
        <v>0</v>
      </c>
      <c r="P10" s="103">
        <v>2051.9</v>
      </c>
      <c r="Q10" s="103">
        <v>-2051.9</v>
      </c>
      <c r="R10" s="103">
        <v>1169.5</v>
      </c>
      <c r="S10" s="103">
        <v>3982.9900000000002</v>
      </c>
      <c r="T10" s="103">
        <v>870.42</v>
      </c>
      <c r="U10" s="173" t="s">
        <v>99</v>
      </c>
    </row>
    <row r="11" spans="1:21" ht="18.600000000000001" customHeight="1">
      <c r="A11" s="182"/>
      <c r="B11" s="155"/>
      <c r="C11" s="155"/>
      <c r="D11" s="155"/>
      <c r="E11" s="155"/>
      <c r="F11" s="104"/>
      <c r="G11" s="155"/>
      <c r="H11" s="155"/>
      <c r="I11" s="44" t="s">
        <v>86</v>
      </c>
      <c r="J11" s="41">
        <v>86.14</v>
      </c>
      <c r="K11" s="45"/>
      <c r="L11" s="76"/>
      <c r="M11" s="45"/>
      <c r="N11" s="45"/>
      <c r="O11" s="107"/>
      <c r="P11" s="104"/>
      <c r="Q11" s="104"/>
      <c r="R11" s="104"/>
      <c r="S11" s="104"/>
      <c r="T11" s="104"/>
      <c r="U11" s="174"/>
    </row>
    <row r="12" spans="1:21" ht="18" customHeight="1" thickBot="1">
      <c r="A12" s="183"/>
      <c r="B12" s="156"/>
      <c r="C12" s="156"/>
      <c r="D12" s="156"/>
      <c r="E12" s="156"/>
      <c r="F12" s="105"/>
      <c r="G12" s="156"/>
      <c r="H12" s="156"/>
      <c r="I12" s="43" t="s">
        <v>79</v>
      </c>
      <c r="J12" s="54">
        <v>761.59</v>
      </c>
      <c r="K12" s="43" t="s">
        <v>79</v>
      </c>
      <c r="L12" s="77">
        <v>0</v>
      </c>
      <c r="M12" s="43" t="s">
        <v>79</v>
      </c>
      <c r="N12" s="54">
        <v>0</v>
      </c>
      <c r="O12" s="108"/>
      <c r="P12" s="105"/>
      <c r="Q12" s="105"/>
      <c r="R12" s="105"/>
      <c r="S12" s="105">
        <v>3982.9900000000002</v>
      </c>
      <c r="T12" s="105">
        <v>870.42</v>
      </c>
      <c r="U12" s="175"/>
    </row>
    <row r="13" spans="1:21" ht="13.5" thickBot="1">
      <c r="A13" s="176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77"/>
    </row>
    <row r="14" spans="1:21" ht="13.15" customHeight="1">
      <c r="A14" s="132" t="s">
        <v>13</v>
      </c>
      <c r="B14" s="154">
        <v>2357.25</v>
      </c>
      <c r="C14" s="154">
        <v>438.7</v>
      </c>
      <c r="D14" s="154" t="s">
        <v>85</v>
      </c>
      <c r="E14" s="154" t="s">
        <v>85</v>
      </c>
      <c r="F14" s="154">
        <v>33.218000000000004</v>
      </c>
      <c r="G14" s="154" t="s">
        <v>85</v>
      </c>
      <c r="H14" s="154" t="s">
        <v>85</v>
      </c>
      <c r="I14" s="49" t="s">
        <v>81</v>
      </c>
      <c r="J14" s="51">
        <v>1698.7</v>
      </c>
      <c r="K14" s="55"/>
      <c r="L14" s="37"/>
      <c r="M14" s="51"/>
      <c r="N14" s="51"/>
      <c r="O14" s="106">
        <v>0</v>
      </c>
      <c r="P14" s="103">
        <v>3210.9</v>
      </c>
      <c r="Q14" s="103">
        <v>-3210.9</v>
      </c>
      <c r="R14" s="103">
        <v>1164.9000000000001</v>
      </c>
      <c r="S14" s="103">
        <v>7171.75</v>
      </c>
      <c r="T14" s="103">
        <v>6682.4</v>
      </c>
      <c r="U14" s="178" t="s">
        <v>96</v>
      </c>
    </row>
    <row r="15" spans="1:21" ht="14.45" customHeight="1">
      <c r="A15" s="133"/>
      <c r="B15" s="155"/>
      <c r="C15" s="155"/>
      <c r="D15" s="155"/>
      <c r="E15" s="155"/>
      <c r="F15" s="155"/>
      <c r="G15" s="155"/>
      <c r="H15" s="155"/>
      <c r="I15" s="47" t="s">
        <v>83</v>
      </c>
      <c r="J15" s="45">
        <v>97.56</v>
      </c>
      <c r="K15" s="44"/>
      <c r="L15" s="38"/>
      <c r="M15" s="45"/>
      <c r="N15" s="45"/>
      <c r="O15" s="107"/>
      <c r="P15" s="104"/>
      <c r="Q15" s="104"/>
      <c r="R15" s="104"/>
      <c r="S15" s="104"/>
      <c r="T15" s="104"/>
      <c r="U15" s="179"/>
    </row>
    <row r="16" spans="1:21" ht="14.45" customHeight="1">
      <c r="A16" s="133"/>
      <c r="B16" s="155"/>
      <c r="C16" s="155"/>
      <c r="D16" s="155"/>
      <c r="E16" s="155"/>
      <c r="F16" s="155"/>
      <c r="G16" s="155"/>
      <c r="H16" s="155"/>
      <c r="I16" s="47" t="s">
        <v>87</v>
      </c>
      <c r="J16" s="45">
        <v>590.53</v>
      </c>
      <c r="K16" s="44"/>
      <c r="L16" s="38"/>
      <c r="M16" s="45"/>
      <c r="N16" s="45"/>
      <c r="O16" s="107"/>
      <c r="P16" s="104"/>
      <c r="Q16" s="104"/>
      <c r="R16" s="104"/>
      <c r="S16" s="104"/>
      <c r="T16" s="104"/>
      <c r="U16" s="179"/>
    </row>
    <row r="17" spans="1:21" ht="15" customHeight="1">
      <c r="A17" s="133"/>
      <c r="B17" s="155"/>
      <c r="C17" s="155"/>
      <c r="D17" s="155"/>
      <c r="E17" s="155"/>
      <c r="F17" s="155"/>
      <c r="G17" s="155"/>
      <c r="H17" s="155"/>
      <c r="I17" s="47" t="s">
        <v>88</v>
      </c>
      <c r="J17" s="45">
        <v>409.16</v>
      </c>
      <c r="K17" s="44"/>
      <c r="L17" s="38"/>
      <c r="M17" s="45"/>
      <c r="N17" s="45"/>
      <c r="O17" s="107"/>
      <c r="P17" s="104"/>
      <c r="Q17" s="104"/>
      <c r="R17" s="104"/>
      <c r="S17" s="104"/>
      <c r="T17" s="104"/>
      <c r="U17" s="179"/>
    </row>
    <row r="18" spans="1:21" ht="15" customHeight="1" thickBot="1">
      <c r="A18" s="134"/>
      <c r="B18" s="156"/>
      <c r="C18" s="156"/>
      <c r="D18" s="156"/>
      <c r="E18" s="156"/>
      <c r="F18" s="156"/>
      <c r="G18" s="156"/>
      <c r="H18" s="156"/>
      <c r="I18" s="43" t="s">
        <v>79</v>
      </c>
      <c r="J18" s="54">
        <v>2795.95</v>
      </c>
      <c r="K18" s="43" t="s">
        <v>79</v>
      </c>
      <c r="L18" s="77">
        <v>0</v>
      </c>
      <c r="M18" s="43" t="s">
        <v>79</v>
      </c>
      <c r="N18" s="54">
        <v>0</v>
      </c>
      <c r="O18" s="108"/>
      <c r="P18" s="105"/>
      <c r="Q18" s="105"/>
      <c r="R18" s="105"/>
      <c r="S18" s="105">
        <v>7171.75</v>
      </c>
      <c r="T18" s="105">
        <v>6682.4</v>
      </c>
      <c r="U18" s="180"/>
    </row>
    <row r="19" spans="1:21" ht="13.5" thickBo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</row>
    <row r="20" spans="1:21" ht="13.15" customHeight="1">
      <c r="A20" s="157" t="s">
        <v>14</v>
      </c>
      <c r="B20" s="115">
        <v>3533.9399999999996</v>
      </c>
      <c r="C20" s="115">
        <v>259.66000000000003</v>
      </c>
      <c r="D20" s="115" t="s">
        <v>85</v>
      </c>
      <c r="E20" s="115" t="s">
        <v>85</v>
      </c>
      <c r="F20" s="115">
        <v>32.445</v>
      </c>
      <c r="G20" s="115" t="s">
        <v>85</v>
      </c>
      <c r="H20" s="115" t="s">
        <v>85</v>
      </c>
      <c r="I20" s="49" t="s">
        <v>81</v>
      </c>
      <c r="J20" s="61">
        <v>2075.3000000000002</v>
      </c>
      <c r="K20" s="51"/>
      <c r="L20" s="37"/>
      <c r="M20" s="51"/>
      <c r="N20" s="51"/>
      <c r="O20" s="106">
        <v>0</v>
      </c>
      <c r="P20" s="103">
        <v>1016.8</v>
      </c>
      <c r="Q20" s="103">
        <v>-1016.8</v>
      </c>
      <c r="R20" s="103">
        <v>1577.75</v>
      </c>
      <c r="S20" s="103">
        <v>6388.15</v>
      </c>
      <c r="T20" s="103">
        <v>7863</v>
      </c>
      <c r="U20" s="166" t="s">
        <v>95</v>
      </c>
    </row>
    <row r="21" spans="1:21" ht="14.45" customHeight="1">
      <c r="A21" s="158"/>
      <c r="B21" s="116"/>
      <c r="C21" s="116"/>
      <c r="D21" s="116"/>
      <c r="E21" s="116"/>
      <c r="F21" s="116"/>
      <c r="G21" s="116"/>
      <c r="H21" s="116"/>
      <c r="I21" s="47" t="s">
        <v>92</v>
      </c>
      <c r="J21" s="62">
        <v>13.97</v>
      </c>
      <c r="K21" s="45"/>
      <c r="L21" s="38"/>
      <c r="M21" s="45"/>
      <c r="N21" s="45"/>
      <c r="O21" s="107"/>
      <c r="P21" s="104"/>
      <c r="Q21" s="104"/>
      <c r="R21" s="104"/>
      <c r="S21" s="104"/>
      <c r="T21" s="104"/>
      <c r="U21" s="167"/>
    </row>
    <row r="22" spans="1:21" ht="14.45" customHeight="1">
      <c r="A22" s="158"/>
      <c r="B22" s="116"/>
      <c r="C22" s="116"/>
      <c r="D22" s="116"/>
      <c r="E22" s="116"/>
      <c r="F22" s="116"/>
      <c r="G22" s="116"/>
      <c r="H22" s="116"/>
      <c r="I22" s="47" t="s">
        <v>93</v>
      </c>
      <c r="J22" s="62">
        <v>357.41</v>
      </c>
      <c r="K22" s="45"/>
      <c r="L22" s="38"/>
      <c r="M22" s="45"/>
      <c r="N22" s="45"/>
      <c r="O22" s="107"/>
      <c r="P22" s="104"/>
      <c r="Q22" s="104"/>
      <c r="R22" s="104"/>
      <c r="S22" s="104"/>
      <c r="T22" s="104"/>
      <c r="U22" s="167"/>
    </row>
    <row r="23" spans="1:21" s="58" customFormat="1" ht="14.45" customHeight="1">
      <c r="A23" s="158"/>
      <c r="B23" s="116"/>
      <c r="C23" s="116"/>
      <c r="D23" s="116"/>
      <c r="E23" s="116"/>
      <c r="F23" s="116"/>
      <c r="G23" s="116"/>
      <c r="H23" s="116"/>
      <c r="I23" s="60" t="s">
        <v>91</v>
      </c>
      <c r="J23" s="63">
        <v>60.12</v>
      </c>
      <c r="K23" s="57"/>
      <c r="L23" s="78"/>
      <c r="M23" s="57"/>
      <c r="N23" s="57"/>
      <c r="O23" s="107"/>
      <c r="P23" s="104"/>
      <c r="Q23" s="104"/>
      <c r="R23" s="104"/>
      <c r="S23" s="104"/>
      <c r="T23" s="104"/>
      <c r="U23" s="167"/>
    </row>
    <row r="24" spans="1:21" ht="15" customHeight="1">
      <c r="A24" s="158"/>
      <c r="B24" s="116"/>
      <c r="C24" s="116"/>
      <c r="D24" s="116"/>
      <c r="E24" s="116"/>
      <c r="F24" s="116"/>
      <c r="G24" s="116"/>
      <c r="H24" s="116"/>
      <c r="I24" s="47" t="s">
        <v>94</v>
      </c>
      <c r="J24" s="62">
        <v>1286.8</v>
      </c>
      <c r="K24" s="45"/>
      <c r="L24" s="38"/>
      <c r="M24" s="45"/>
      <c r="N24" s="45"/>
      <c r="O24" s="107"/>
      <c r="P24" s="104"/>
      <c r="Q24" s="104"/>
      <c r="R24" s="104"/>
      <c r="S24" s="104"/>
      <c r="T24" s="104"/>
      <c r="U24" s="167"/>
    </row>
    <row r="25" spans="1:21" ht="15" customHeight="1" thickBot="1">
      <c r="A25" s="160"/>
      <c r="B25" s="117"/>
      <c r="C25" s="117"/>
      <c r="D25" s="117"/>
      <c r="E25" s="117"/>
      <c r="F25" s="117"/>
      <c r="G25" s="117"/>
      <c r="H25" s="117"/>
      <c r="I25" s="43" t="s">
        <v>79</v>
      </c>
      <c r="J25" s="54">
        <v>3793.5999999999995</v>
      </c>
      <c r="K25" s="43" t="s">
        <v>79</v>
      </c>
      <c r="L25" s="77">
        <v>0</v>
      </c>
      <c r="M25" s="43" t="s">
        <v>79</v>
      </c>
      <c r="N25" s="54">
        <v>0</v>
      </c>
      <c r="O25" s="108"/>
      <c r="P25" s="105"/>
      <c r="Q25" s="105"/>
      <c r="R25" s="105"/>
      <c r="S25" s="105">
        <v>6388.15</v>
      </c>
      <c r="T25" s="105">
        <v>7863</v>
      </c>
      <c r="U25" s="168"/>
    </row>
    <row r="26" spans="1:21" ht="13.5" thickBo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</row>
    <row r="27" spans="1:21" ht="13.15" customHeight="1">
      <c r="A27" s="132" t="s">
        <v>15</v>
      </c>
      <c r="B27" s="121">
        <v>8198</v>
      </c>
      <c r="C27" s="121">
        <v>460</v>
      </c>
      <c r="D27" s="121" t="s">
        <v>85</v>
      </c>
      <c r="E27" s="121" t="s">
        <v>85</v>
      </c>
      <c r="F27" s="118">
        <v>32.445</v>
      </c>
      <c r="G27" s="121" t="s">
        <v>85</v>
      </c>
      <c r="H27" s="121" t="s">
        <v>85</v>
      </c>
      <c r="I27" s="49" t="s">
        <v>81</v>
      </c>
      <c r="J27" s="51">
        <v>6023.4</v>
      </c>
      <c r="K27" s="49"/>
      <c r="L27" s="79"/>
      <c r="M27" s="51"/>
      <c r="N27" s="51"/>
      <c r="O27" s="106">
        <v>0</v>
      </c>
      <c r="P27" s="103">
        <v>490.7</v>
      </c>
      <c r="Q27" s="135">
        <v>-490.70000000000005</v>
      </c>
      <c r="R27" s="103">
        <v>1725</v>
      </c>
      <c r="S27" s="103">
        <v>10873.7</v>
      </c>
      <c r="T27" s="103">
        <v>13148.2</v>
      </c>
      <c r="U27" s="109" t="s">
        <v>98</v>
      </c>
    </row>
    <row r="28" spans="1:21" ht="14.45" customHeight="1">
      <c r="A28" s="133"/>
      <c r="B28" s="122"/>
      <c r="C28" s="122"/>
      <c r="D28" s="122"/>
      <c r="E28" s="122"/>
      <c r="F28" s="119"/>
      <c r="G28" s="122"/>
      <c r="H28" s="122"/>
      <c r="I28" s="47" t="s">
        <v>83</v>
      </c>
      <c r="J28" s="45">
        <v>2.1</v>
      </c>
      <c r="K28" s="47"/>
      <c r="L28" s="80"/>
      <c r="M28" s="45"/>
      <c r="N28" s="45"/>
      <c r="O28" s="107"/>
      <c r="P28" s="104"/>
      <c r="Q28" s="104"/>
      <c r="R28" s="104"/>
      <c r="S28" s="104"/>
      <c r="T28" s="104"/>
      <c r="U28" s="110"/>
    </row>
    <row r="29" spans="1:21" ht="14.45" customHeight="1">
      <c r="A29" s="133"/>
      <c r="B29" s="122"/>
      <c r="C29" s="122"/>
      <c r="D29" s="122"/>
      <c r="E29" s="122"/>
      <c r="F29" s="119"/>
      <c r="G29" s="122"/>
      <c r="H29" s="122"/>
      <c r="I29" s="47" t="s">
        <v>97</v>
      </c>
      <c r="J29" s="45">
        <v>2417.6</v>
      </c>
      <c r="K29" s="47"/>
      <c r="L29" s="80"/>
      <c r="M29" s="45"/>
      <c r="N29" s="45"/>
      <c r="O29" s="107"/>
      <c r="P29" s="104"/>
      <c r="Q29" s="104"/>
      <c r="R29" s="104"/>
      <c r="S29" s="104"/>
      <c r="T29" s="104"/>
      <c r="U29" s="110"/>
    </row>
    <row r="30" spans="1:21" ht="14.45" customHeight="1">
      <c r="A30" s="133"/>
      <c r="B30" s="122"/>
      <c r="C30" s="122"/>
      <c r="D30" s="122"/>
      <c r="E30" s="122"/>
      <c r="F30" s="119"/>
      <c r="G30" s="122"/>
      <c r="H30" s="122"/>
      <c r="I30" s="64" t="s">
        <v>91</v>
      </c>
      <c r="J30" s="45">
        <v>8.6999999999999993</v>
      </c>
      <c r="K30" s="47"/>
      <c r="L30" s="80"/>
      <c r="M30" s="45"/>
      <c r="N30" s="45"/>
      <c r="O30" s="107"/>
      <c r="P30" s="104"/>
      <c r="Q30" s="104"/>
      <c r="R30" s="104"/>
      <c r="S30" s="104"/>
      <c r="T30" s="104"/>
      <c r="U30" s="110"/>
    </row>
    <row r="31" spans="1:21" ht="14.45" customHeight="1">
      <c r="A31" s="133"/>
      <c r="B31" s="122"/>
      <c r="C31" s="122"/>
      <c r="D31" s="122"/>
      <c r="E31" s="122"/>
      <c r="F31" s="119"/>
      <c r="G31" s="122"/>
      <c r="H31" s="122"/>
      <c r="I31" s="47" t="s">
        <v>93</v>
      </c>
      <c r="J31" s="45">
        <v>81.3</v>
      </c>
      <c r="K31" s="47"/>
      <c r="L31" s="80"/>
      <c r="M31" s="45"/>
      <c r="N31" s="45"/>
      <c r="O31" s="107"/>
      <c r="P31" s="104"/>
      <c r="Q31" s="104"/>
      <c r="R31" s="104"/>
      <c r="S31" s="104"/>
      <c r="T31" s="104"/>
      <c r="U31" s="110"/>
    </row>
    <row r="32" spans="1:21" ht="15" customHeight="1">
      <c r="A32" s="133"/>
      <c r="B32" s="122"/>
      <c r="C32" s="122"/>
      <c r="D32" s="122"/>
      <c r="E32" s="122"/>
      <c r="F32" s="119"/>
      <c r="G32" s="122"/>
      <c r="H32" s="122"/>
      <c r="I32" s="47" t="s">
        <v>94</v>
      </c>
      <c r="J32" s="45">
        <v>124.9</v>
      </c>
      <c r="K32" s="47"/>
      <c r="L32" s="80"/>
      <c r="M32" s="45"/>
      <c r="N32" s="45"/>
      <c r="O32" s="107"/>
      <c r="P32" s="104"/>
      <c r="Q32" s="104"/>
      <c r="R32" s="104"/>
      <c r="S32" s="104"/>
      <c r="T32" s="104"/>
      <c r="U32" s="110"/>
    </row>
    <row r="33" spans="1:21" ht="15" customHeight="1" thickBot="1">
      <c r="A33" s="134"/>
      <c r="B33" s="123"/>
      <c r="C33" s="123"/>
      <c r="D33" s="123"/>
      <c r="E33" s="123"/>
      <c r="F33" s="120"/>
      <c r="G33" s="123"/>
      <c r="H33" s="123"/>
      <c r="I33" s="43" t="s">
        <v>79</v>
      </c>
      <c r="J33" s="65">
        <v>8658</v>
      </c>
      <c r="K33" s="43" t="s">
        <v>79</v>
      </c>
      <c r="L33" s="77">
        <v>0</v>
      </c>
      <c r="M33" s="43" t="s">
        <v>79</v>
      </c>
      <c r="N33" s="54">
        <v>0</v>
      </c>
      <c r="O33" s="108"/>
      <c r="P33" s="105"/>
      <c r="Q33" s="105"/>
      <c r="R33" s="105"/>
      <c r="S33" s="105">
        <v>10873.7</v>
      </c>
      <c r="T33" s="105">
        <v>13148.2</v>
      </c>
      <c r="U33" s="111"/>
    </row>
    <row r="34" spans="1:21" ht="12.75" customHeight="1" thickBo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</row>
    <row r="35" spans="1:21" ht="13.15" customHeight="1">
      <c r="A35" s="157" t="s">
        <v>16</v>
      </c>
      <c r="B35" s="125">
        <v>4196</v>
      </c>
      <c r="C35" s="125">
        <v>251.7</v>
      </c>
      <c r="D35" s="125" t="s">
        <v>85</v>
      </c>
      <c r="E35" s="125" t="s">
        <v>85</v>
      </c>
      <c r="F35" s="118">
        <v>33.99</v>
      </c>
      <c r="G35" s="125" t="s">
        <v>85</v>
      </c>
      <c r="H35" s="125" t="s">
        <v>85</v>
      </c>
      <c r="I35" s="51" t="s">
        <v>81</v>
      </c>
      <c r="J35" s="51">
        <v>1812.9</v>
      </c>
      <c r="K35" s="49"/>
      <c r="L35" s="37"/>
      <c r="M35" s="51"/>
      <c r="N35" s="51"/>
      <c r="O35" s="106">
        <v>0</v>
      </c>
      <c r="P35" s="103">
        <v>640.29</v>
      </c>
      <c r="Q35" s="144">
        <v>-640.29</v>
      </c>
      <c r="R35" s="103">
        <v>1382.6</v>
      </c>
      <c r="S35" s="103">
        <f>J45+P35+R35</f>
        <v>6470.5799999999981</v>
      </c>
      <c r="T35" s="103">
        <v>2101.15</v>
      </c>
      <c r="U35" s="97" t="s">
        <v>127</v>
      </c>
    </row>
    <row r="36" spans="1:21" ht="15" customHeight="1">
      <c r="A36" s="158"/>
      <c r="B36" s="126"/>
      <c r="C36" s="126"/>
      <c r="D36" s="126"/>
      <c r="E36" s="126"/>
      <c r="F36" s="119"/>
      <c r="G36" s="126"/>
      <c r="H36" s="126"/>
      <c r="I36" s="47" t="s">
        <v>83</v>
      </c>
      <c r="J36" s="45">
        <v>68.64</v>
      </c>
      <c r="K36" s="47"/>
      <c r="L36" s="38"/>
      <c r="M36" s="45"/>
      <c r="N36" s="45"/>
      <c r="O36" s="107"/>
      <c r="P36" s="104"/>
      <c r="Q36" s="104"/>
      <c r="R36" s="104"/>
      <c r="S36" s="104"/>
      <c r="T36" s="104"/>
      <c r="U36" s="98"/>
    </row>
    <row r="37" spans="1:21" ht="15" customHeight="1">
      <c r="A37" s="158"/>
      <c r="B37" s="126"/>
      <c r="C37" s="126"/>
      <c r="D37" s="126"/>
      <c r="E37" s="126"/>
      <c r="F37" s="119"/>
      <c r="G37" s="126"/>
      <c r="H37" s="126"/>
      <c r="I37" s="47" t="s">
        <v>97</v>
      </c>
      <c r="J37" s="45">
        <v>489.71</v>
      </c>
      <c r="K37" s="47"/>
      <c r="L37" s="38"/>
      <c r="M37" s="45"/>
      <c r="N37" s="45"/>
      <c r="O37" s="107"/>
      <c r="P37" s="104"/>
      <c r="Q37" s="104"/>
      <c r="R37" s="104"/>
      <c r="S37" s="104"/>
      <c r="T37" s="104"/>
      <c r="U37" s="98"/>
    </row>
    <row r="38" spans="1:21" ht="15" customHeight="1">
      <c r="A38" s="158"/>
      <c r="B38" s="126"/>
      <c r="C38" s="126"/>
      <c r="D38" s="126"/>
      <c r="E38" s="126"/>
      <c r="F38" s="119"/>
      <c r="G38" s="126"/>
      <c r="H38" s="126"/>
      <c r="I38" s="64" t="s">
        <v>91</v>
      </c>
      <c r="J38" s="45">
        <v>451.2</v>
      </c>
      <c r="K38" s="47"/>
      <c r="L38" s="38"/>
      <c r="M38" s="45"/>
      <c r="N38" s="45"/>
      <c r="O38" s="107"/>
      <c r="P38" s="104"/>
      <c r="Q38" s="104"/>
      <c r="R38" s="104"/>
      <c r="S38" s="104"/>
      <c r="T38" s="104"/>
      <c r="U38" s="98"/>
    </row>
    <row r="39" spans="1:21" ht="15" customHeight="1">
      <c r="A39" s="158"/>
      <c r="B39" s="126"/>
      <c r="C39" s="126"/>
      <c r="D39" s="126"/>
      <c r="E39" s="126"/>
      <c r="F39" s="119"/>
      <c r="G39" s="126"/>
      <c r="H39" s="126"/>
      <c r="I39" s="47" t="s">
        <v>94</v>
      </c>
      <c r="J39" s="45">
        <v>47.14</v>
      </c>
      <c r="K39" s="47"/>
      <c r="L39" s="38"/>
      <c r="M39" s="45"/>
      <c r="N39" s="45"/>
      <c r="O39" s="107"/>
      <c r="P39" s="104"/>
      <c r="Q39" s="104"/>
      <c r="R39" s="104"/>
      <c r="S39" s="104"/>
      <c r="T39" s="104"/>
      <c r="U39" s="98"/>
    </row>
    <row r="40" spans="1:21" ht="15.75" customHeight="1">
      <c r="A40" s="158"/>
      <c r="B40" s="126"/>
      <c r="C40" s="126"/>
      <c r="D40" s="126"/>
      <c r="E40" s="126"/>
      <c r="F40" s="119"/>
      <c r="G40" s="126"/>
      <c r="H40" s="126"/>
      <c r="I40" s="47" t="s">
        <v>86</v>
      </c>
      <c r="J40" s="45">
        <v>10.199999999999999</v>
      </c>
      <c r="K40" s="47"/>
      <c r="L40" s="38"/>
      <c r="M40" s="45"/>
      <c r="N40" s="45"/>
      <c r="O40" s="107"/>
      <c r="P40" s="104"/>
      <c r="Q40" s="104"/>
      <c r="R40" s="104"/>
      <c r="S40" s="104"/>
      <c r="T40" s="104"/>
      <c r="U40" s="98"/>
    </row>
    <row r="41" spans="1:21" ht="15.75" customHeight="1">
      <c r="A41" s="159"/>
      <c r="B41" s="127"/>
      <c r="C41" s="127"/>
      <c r="D41" s="127"/>
      <c r="E41" s="127"/>
      <c r="F41" s="124"/>
      <c r="G41" s="127"/>
      <c r="H41" s="127"/>
      <c r="I41" s="89" t="s">
        <v>123</v>
      </c>
      <c r="J41" s="46">
        <v>1894.3</v>
      </c>
      <c r="K41" s="89"/>
      <c r="L41" s="90"/>
      <c r="M41" s="46"/>
      <c r="N41" s="46"/>
      <c r="O41" s="107"/>
      <c r="P41" s="104"/>
      <c r="Q41" s="104"/>
      <c r="R41" s="104"/>
      <c r="S41" s="104"/>
      <c r="T41" s="104"/>
      <c r="U41" s="98"/>
    </row>
    <row r="42" spans="1:21" ht="15.75" customHeight="1">
      <c r="A42" s="159"/>
      <c r="B42" s="127"/>
      <c r="C42" s="127"/>
      <c r="D42" s="127"/>
      <c r="E42" s="127"/>
      <c r="F42" s="124"/>
      <c r="G42" s="127"/>
      <c r="H42" s="127"/>
      <c r="I42" s="89" t="s">
        <v>124</v>
      </c>
      <c r="J42" s="46">
        <v>162.9</v>
      </c>
      <c r="K42" s="89"/>
      <c r="L42" s="90"/>
      <c r="M42" s="46"/>
      <c r="N42" s="46"/>
      <c r="O42" s="107"/>
      <c r="P42" s="104"/>
      <c r="Q42" s="104"/>
      <c r="R42" s="104"/>
      <c r="S42" s="104"/>
      <c r="T42" s="104"/>
      <c r="U42" s="98"/>
    </row>
    <row r="43" spans="1:21" ht="15.75" customHeight="1">
      <c r="A43" s="159"/>
      <c r="B43" s="127"/>
      <c r="C43" s="127"/>
      <c r="D43" s="127"/>
      <c r="E43" s="127"/>
      <c r="F43" s="124"/>
      <c r="G43" s="127"/>
      <c r="H43" s="127"/>
      <c r="I43" s="89" t="s">
        <v>125</v>
      </c>
      <c r="J43" s="46">
        <v>-146</v>
      </c>
      <c r="K43" s="89"/>
      <c r="L43" s="90"/>
      <c r="M43" s="46"/>
      <c r="N43" s="46"/>
      <c r="O43" s="107"/>
      <c r="P43" s="104"/>
      <c r="Q43" s="104"/>
      <c r="R43" s="104"/>
      <c r="S43" s="104"/>
      <c r="T43" s="104"/>
      <c r="U43" s="98"/>
    </row>
    <row r="44" spans="1:21" ht="15.75" customHeight="1">
      <c r="A44" s="159"/>
      <c r="B44" s="127"/>
      <c r="C44" s="127"/>
      <c r="D44" s="127"/>
      <c r="E44" s="127"/>
      <c r="F44" s="124"/>
      <c r="G44" s="127"/>
      <c r="H44" s="127"/>
      <c r="I44" s="89" t="s">
        <v>126</v>
      </c>
      <c r="J44" s="46">
        <v>-343.3</v>
      </c>
      <c r="K44" s="89"/>
      <c r="L44" s="90"/>
      <c r="M44" s="46"/>
      <c r="N44" s="46"/>
      <c r="O44" s="107"/>
      <c r="P44" s="104"/>
      <c r="Q44" s="104"/>
      <c r="R44" s="104"/>
      <c r="S44" s="104"/>
      <c r="T44" s="104"/>
      <c r="U44" s="99"/>
    </row>
    <row r="45" spans="1:21" ht="15.75" customHeight="1" thickBot="1">
      <c r="A45" s="160"/>
      <c r="B45" s="128"/>
      <c r="C45" s="128"/>
      <c r="D45" s="128"/>
      <c r="E45" s="128"/>
      <c r="F45" s="120"/>
      <c r="G45" s="128"/>
      <c r="H45" s="128"/>
      <c r="I45" s="43" t="s">
        <v>79</v>
      </c>
      <c r="J45" s="43">
        <f>SUM(J35:J44)</f>
        <v>4447.6899999999987</v>
      </c>
      <c r="K45" s="43" t="s">
        <v>79</v>
      </c>
      <c r="L45" s="77">
        <v>0</v>
      </c>
      <c r="M45" s="43" t="s">
        <v>79</v>
      </c>
      <c r="N45" s="54">
        <v>0</v>
      </c>
      <c r="O45" s="108"/>
      <c r="P45" s="105"/>
      <c r="Q45" s="105"/>
      <c r="R45" s="105"/>
      <c r="S45" s="105">
        <v>4902.6799999999994</v>
      </c>
      <c r="T45" s="105">
        <v>2101.15</v>
      </c>
      <c r="U45" s="56"/>
    </row>
    <row r="46" spans="1:21" ht="13.5" thickBo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</row>
    <row r="47" spans="1:21" ht="31.5" customHeight="1" thickBot="1">
      <c r="A47" s="164" t="s">
        <v>1</v>
      </c>
      <c r="B47" s="162" t="s">
        <v>73</v>
      </c>
      <c r="C47" s="162"/>
      <c r="D47" s="151" t="s">
        <v>2</v>
      </c>
      <c r="E47" s="151" t="s">
        <v>3</v>
      </c>
      <c r="F47" s="169" t="s">
        <v>113</v>
      </c>
      <c r="G47" s="184" t="s">
        <v>114</v>
      </c>
      <c r="H47" s="184" t="s">
        <v>115</v>
      </c>
      <c r="I47" s="151" t="s">
        <v>75</v>
      </c>
      <c r="J47" s="151"/>
      <c r="K47" s="151"/>
      <c r="L47" s="151"/>
      <c r="M47" s="151"/>
      <c r="N47" s="151"/>
      <c r="O47" s="169" t="s">
        <v>110</v>
      </c>
      <c r="P47" s="162" t="s">
        <v>5</v>
      </c>
      <c r="Q47" s="100" t="s">
        <v>107</v>
      </c>
      <c r="R47" s="100" t="s">
        <v>108</v>
      </c>
      <c r="S47" s="162" t="s">
        <v>17</v>
      </c>
      <c r="T47" s="162" t="s">
        <v>6</v>
      </c>
      <c r="U47" s="171" t="s">
        <v>7</v>
      </c>
    </row>
    <row r="48" spans="1:21" ht="80.25" customHeight="1" thickBot="1">
      <c r="A48" s="165"/>
      <c r="B48" s="163"/>
      <c r="C48" s="163"/>
      <c r="D48" s="150"/>
      <c r="E48" s="150"/>
      <c r="F48" s="170"/>
      <c r="G48" s="184"/>
      <c r="H48" s="184"/>
      <c r="I48" s="163" t="s">
        <v>74</v>
      </c>
      <c r="J48" s="163"/>
      <c r="K48" s="150" t="s">
        <v>8</v>
      </c>
      <c r="L48" s="150"/>
      <c r="M48" s="150" t="s">
        <v>9</v>
      </c>
      <c r="N48" s="150"/>
      <c r="O48" s="170"/>
      <c r="P48" s="163"/>
      <c r="Q48" s="101"/>
      <c r="R48" s="101"/>
      <c r="S48" s="163"/>
      <c r="T48" s="163"/>
      <c r="U48" s="172"/>
    </row>
    <row r="49" spans="1:21" ht="26.25" thickBot="1">
      <c r="A49" s="52"/>
      <c r="B49" s="66"/>
      <c r="C49" s="66"/>
      <c r="D49" s="66"/>
      <c r="E49" s="67"/>
      <c r="F49" s="84" t="s">
        <v>116</v>
      </c>
      <c r="G49" s="84"/>
      <c r="H49" s="84"/>
      <c r="I49" s="53" t="s">
        <v>10</v>
      </c>
      <c r="J49" s="53"/>
      <c r="K49" s="53" t="s">
        <v>10</v>
      </c>
      <c r="L49" s="53"/>
      <c r="M49" s="53" t="s">
        <v>10</v>
      </c>
      <c r="N49" s="48" t="s">
        <v>11</v>
      </c>
      <c r="O49" s="82" t="s">
        <v>111</v>
      </c>
      <c r="P49" s="66"/>
      <c r="Q49" s="66"/>
      <c r="R49" s="66"/>
      <c r="S49" s="46"/>
      <c r="T49" s="66"/>
      <c r="U49" s="68"/>
    </row>
    <row r="50" spans="1:21" ht="26.25" thickBot="1">
      <c r="A50" s="86">
        <v>1</v>
      </c>
      <c r="B50" s="86">
        <v>2</v>
      </c>
      <c r="C50" s="86">
        <v>3</v>
      </c>
      <c r="D50" s="86">
        <v>4</v>
      </c>
      <c r="E50" s="86">
        <v>5</v>
      </c>
      <c r="F50" s="85">
        <v>6</v>
      </c>
      <c r="G50" s="85" t="s">
        <v>117</v>
      </c>
      <c r="H50" s="85" t="s">
        <v>118</v>
      </c>
      <c r="I50" s="152">
        <v>9</v>
      </c>
      <c r="J50" s="153"/>
      <c r="K50" s="152">
        <v>10</v>
      </c>
      <c r="L50" s="153"/>
      <c r="M50" s="152">
        <v>11</v>
      </c>
      <c r="N50" s="153"/>
      <c r="O50" s="83" t="s">
        <v>112</v>
      </c>
      <c r="P50" s="73">
        <v>13</v>
      </c>
      <c r="Q50" s="74" t="s">
        <v>119</v>
      </c>
      <c r="R50" s="73">
        <v>15</v>
      </c>
      <c r="S50" s="73" t="s">
        <v>120</v>
      </c>
      <c r="T50" s="73">
        <v>17</v>
      </c>
      <c r="U50" s="73">
        <v>18</v>
      </c>
    </row>
    <row r="51" spans="1:21" ht="13.15" customHeight="1">
      <c r="A51" s="112" t="s">
        <v>67</v>
      </c>
      <c r="B51" s="103">
        <v>4068.99</v>
      </c>
      <c r="C51" s="103"/>
      <c r="D51" s="103">
        <v>200</v>
      </c>
      <c r="E51" s="103" t="s">
        <v>85</v>
      </c>
      <c r="F51" s="103">
        <v>20.9605</v>
      </c>
      <c r="G51" s="135">
        <f>D51*(1-F51%)</f>
        <v>158.07899999999998</v>
      </c>
      <c r="H51" s="103" t="s">
        <v>85</v>
      </c>
      <c r="I51" s="51" t="s">
        <v>81</v>
      </c>
      <c r="J51" s="51">
        <v>4860</v>
      </c>
      <c r="K51" s="51" t="s">
        <v>129</v>
      </c>
      <c r="L51" s="75">
        <v>146.30000000000001</v>
      </c>
      <c r="M51" s="51"/>
      <c r="N51" s="51"/>
      <c r="O51" s="103">
        <f>L56</f>
        <v>146.30000000000001</v>
      </c>
      <c r="P51" s="103">
        <v>446.91</v>
      </c>
      <c r="Q51" s="144">
        <f>B51+G51-J56-L56-P51</f>
        <v>-6828.1210000000001</v>
      </c>
      <c r="R51" s="103">
        <v>1395.6</v>
      </c>
      <c r="S51" s="103">
        <f>J56+L56+R51+P51</f>
        <v>12450.789999999999</v>
      </c>
      <c r="T51" s="103">
        <v>11451.6</v>
      </c>
      <c r="U51" s="109" t="s">
        <v>130</v>
      </c>
    </row>
    <row r="52" spans="1:21" ht="14.45" customHeight="1">
      <c r="A52" s="113"/>
      <c r="B52" s="104"/>
      <c r="C52" s="104"/>
      <c r="D52" s="104"/>
      <c r="E52" s="104"/>
      <c r="F52" s="104"/>
      <c r="G52" s="142"/>
      <c r="H52" s="104"/>
      <c r="I52" s="45" t="s">
        <v>100</v>
      </c>
      <c r="J52" s="45">
        <v>430.08</v>
      </c>
      <c r="K52" s="45"/>
      <c r="L52" s="76"/>
      <c r="M52" s="45"/>
      <c r="N52" s="45"/>
      <c r="O52" s="104"/>
      <c r="P52" s="104"/>
      <c r="Q52" s="145"/>
      <c r="R52" s="104"/>
      <c r="S52" s="104"/>
      <c r="T52" s="104"/>
      <c r="U52" s="110"/>
    </row>
    <row r="53" spans="1:21" ht="14.45" customHeight="1">
      <c r="A53" s="113"/>
      <c r="B53" s="104"/>
      <c r="C53" s="104"/>
      <c r="D53" s="104"/>
      <c r="E53" s="104"/>
      <c r="F53" s="104"/>
      <c r="G53" s="142"/>
      <c r="H53" s="104"/>
      <c r="I53" s="45" t="s">
        <v>102</v>
      </c>
      <c r="J53" s="45">
        <v>482.90000000000003</v>
      </c>
      <c r="K53" s="45"/>
      <c r="L53" s="76"/>
      <c r="M53" s="45"/>
      <c r="N53" s="45"/>
      <c r="O53" s="104"/>
      <c r="P53" s="104"/>
      <c r="Q53" s="145"/>
      <c r="R53" s="104"/>
      <c r="S53" s="104"/>
      <c r="T53" s="104"/>
      <c r="U53" s="110"/>
    </row>
    <row r="54" spans="1:21" ht="14.45" customHeight="1">
      <c r="A54" s="113"/>
      <c r="B54" s="104"/>
      <c r="C54" s="104"/>
      <c r="D54" s="104"/>
      <c r="E54" s="104"/>
      <c r="F54" s="104"/>
      <c r="G54" s="142"/>
      <c r="H54" s="104"/>
      <c r="I54" s="45" t="s">
        <v>103</v>
      </c>
      <c r="J54" s="45">
        <v>221.2</v>
      </c>
      <c r="K54" s="45"/>
      <c r="L54" s="76"/>
      <c r="M54" s="45"/>
      <c r="N54" s="45"/>
      <c r="O54" s="104"/>
      <c r="P54" s="104"/>
      <c r="Q54" s="145"/>
      <c r="R54" s="104"/>
      <c r="S54" s="104"/>
      <c r="T54" s="104"/>
      <c r="U54" s="110"/>
    </row>
    <row r="55" spans="1:21" ht="14.45" customHeight="1">
      <c r="A55" s="113"/>
      <c r="B55" s="104"/>
      <c r="C55" s="104"/>
      <c r="D55" s="104"/>
      <c r="E55" s="104"/>
      <c r="F55" s="104"/>
      <c r="G55" s="142"/>
      <c r="H55" s="104"/>
      <c r="I55" s="46" t="s">
        <v>128</v>
      </c>
      <c r="J55" s="46">
        <v>4467.8</v>
      </c>
      <c r="K55" s="46"/>
      <c r="L55" s="66"/>
      <c r="M55" s="46"/>
      <c r="N55" s="46"/>
      <c r="O55" s="104"/>
      <c r="P55" s="104"/>
      <c r="Q55" s="145"/>
      <c r="R55" s="104"/>
      <c r="S55" s="104"/>
      <c r="T55" s="104"/>
      <c r="U55" s="110"/>
    </row>
    <row r="56" spans="1:21" ht="15" customHeight="1" thickBot="1">
      <c r="A56" s="114"/>
      <c r="B56" s="105"/>
      <c r="C56" s="105"/>
      <c r="D56" s="105"/>
      <c r="E56" s="105"/>
      <c r="F56" s="105"/>
      <c r="G56" s="143"/>
      <c r="H56" s="105"/>
      <c r="I56" s="43" t="s">
        <v>101</v>
      </c>
      <c r="J56" s="43">
        <f>SUM(J51:J55)</f>
        <v>10461.98</v>
      </c>
      <c r="K56" s="43" t="s">
        <v>79</v>
      </c>
      <c r="L56" s="42">
        <f>L51</f>
        <v>146.30000000000001</v>
      </c>
      <c r="M56" s="43" t="s">
        <v>79</v>
      </c>
      <c r="N56" s="43">
        <v>0</v>
      </c>
      <c r="O56" s="105"/>
      <c r="P56" s="105"/>
      <c r="Q56" s="146"/>
      <c r="R56" s="105"/>
      <c r="S56" s="105">
        <v>12335.339999999998</v>
      </c>
      <c r="T56" s="105">
        <v>11336</v>
      </c>
      <c r="U56" s="111"/>
    </row>
    <row r="57" spans="1:21" ht="13.5" thickBot="1">
      <c r="A57" s="129">
        <v>91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</row>
    <row r="58" spans="1:21" ht="13.15" customHeight="1">
      <c r="A58" s="139" t="s">
        <v>68</v>
      </c>
      <c r="B58" s="103">
        <v>7563.2</v>
      </c>
      <c r="C58" s="103"/>
      <c r="D58" s="103">
        <v>300</v>
      </c>
      <c r="E58" s="103" t="s">
        <v>85</v>
      </c>
      <c r="F58" s="103">
        <v>21.3416</v>
      </c>
      <c r="G58" s="135">
        <f>D58*(1-F58%)</f>
        <v>235.97519999999997</v>
      </c>
      <c r="H58" s="103" t="s">
        <v>85</v>
      </c>
      <c r="I58" s="51" t="s">
        <v>81</v>
      </c>
      <c r="J58" s="51">
        <v>2372</v>
      </c>
      <c r="K58" s="51" t="s">
        <v>129</v>
      </c>
      <c r="L58" s="69">
        <v>249.4</v>
      </c>
      <c r="M58" s="51"/>
      <c r="N58" s="51"/>
      <c r="O58" s="103">
        <f>L61+N61</f>
        <v>249.4</v>
      </c>
      <c r="P58" s="103">
        <v>575.05999999999995</v>
      </c>
      <c r="Q58" s="147">
        <f>B58+G58-J61-P58</f>
        <v>4848.6152000000002</v>
      </c>
      <c r="R58" s="103">
        <v>2029</v>
      </c>
      <c r="S58" s="103">
        <v>5228.5</v>
      </c>
      <c r="T58" s="103">
        <v>3106</v>
      </c>
      <c r="U58" s="97" t="s">
        <v>105</v>
      </c>
    </row>
    <row r="59" spans="1:21" ht="15" customHeight="1">
      <c r="A59" s="140"/>
      <c r="B59" s="104"/>
      <c r="C59" s="104"/>
      <c r="D59" s="104"/>
      <c r="E59" s="104"/>
      <c r="F59" s="104"/>
      <c r="G59" s="142"/>
      <c r="H59" s="104"/>
      <c r="I59" s="45" t="s">
        <v>104</v>
      </c>
      <c r="J59" s="45">
        <v>3.5</v>
      </c>
      <c r="K59" s="45"/>
      <c r="L59" s="59"/>
      <c r="M59" s="45"/>
      <c r="N59" s="45"/>
      <c r="O59" s="104"/>
      <c r="P59" s="104"/>
      <c r="Q59" s="148"/>
      <c r="R59" s="104"/>
      <c r="S59" s="104"/>
      <c r="T59" s="104"/>
      <c r="U59" s="98"/>
    </row>
    <row r="60" spans="1:21" ht="14.45" customHeight="1">
      <c r="A60" s="140"/>
      <c r="B60" s="104"/>
      <c r="C60" s="104"/>
      <c r="D60" s="104"/>
      <c r="E60" s="104"/>
      <c r="F60" s="104"/>
      <c r="G60" s="142"/>
      <c r="H60" s="104"/>
      <c r="I60" s="45"/>
      <c r="J60" s="45"/>
      <c r="K60" s="45"/>
      <c r="L60" s="59"/>
      <c r="M60" s="45"/>
      <c r="N60" s="45"/>
      <c r="O60" s="104"/>
      <c r="P60" s="104"/>
      <c r="Q60" s="148"/>
      <c r="R60" s="104"/>
      <c r="S60" s="104"/>
      <c r="T60" s="104"/>
      <c r="U60" s="98"/>
    </row>
    <row r="61" spans="1:21" ht="15.75" customHeight="1" thickBot="1">
      <c r="A61" s="141"/>
      <c r="B61" s="105"/>
      <c r="C61" s="105"/>
      <c r="D61" s="105"/>
      <c r="E61" s="105"/>
      <c r="F61" s="105"/>
      <c r="G61" s="143"/>
      <c r="H61" s="105"/>
      <c r="I61" s="43" t="s">
        <v>101</v>
      </c>
      <c r="J61" s="43">
        <v>2375.5</v>
      </c>
      <c r="K61" s="43" t="s">
        <v>79</v>
      </c>
      <c r="L61" s="42">
        <f>L58</f>
        <v>249.4</v>
      </c>
      <c r="M61" s="43" t="s">
        <v>79</v>
      </c>
      <c r="N61" s="43">
        <v>0</v>
      </c>
      <c r="O61" s="105"/>
      <c r="P61" s="105"/>
      <c r="Q61" s="149"/>
      <c r="R61" s="105"/>
      <c r="S61" s="105">
        <v>5228.5</v>
      </c>
      <c r="T61" s="105">
        <v>3106</v>
      </c>
      <c r="U61" s="102"/>
    </row>
    <row r="62" spans="1:21" ht="12.6" customHeight="1" thickBo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</row>
    <row r="63" spans="1:21" ht="33.75" customHeight="1">
      <c r="A63" s="139" t="s">
        <v>69</v>
      </c>
      <c r="B63" s="103">
        <v>8017.1</v>
      </c>
      <c r="C63" s="103"/>
      <c r="D63" s="103">
        <v>400</v>
      </c>
      <c r="E63" s="103" t="s">
        <v>85</v>
      </c>
      <c r="F63" s="103">
        <v>21.3416</v>
      </c>
      <c r="G63" s="135">
        <f>D63*(1-F63%)</f>
        <v>314.6336</v>
      </c>
      <c r="H63" s="103" t="s">
        <v>85</v>
      </c>
      <c r="I63" s="91" t="s">
        <v>81</v>
      </c>
      <c r="J63" s="91">
        <v>3110</v>
      </c>
      <c r="K63" s="91" t="s">
        <v>131</v>
      </c>
      <c r="L63" s="87">
        <v>417</v>
      </c>
      <c r="M63" s="91"/>
      <c r="N63" s="91"/>
      <c r="O63" s="103">
        <v>0</v>
      </c>
      <c r="P63" s="103">
        <v>2465</v>
      </c>
      <c r="Q63" s="147">
        <f>B63+G63-J66-P63</f>
        <v>1863.5335999999998</v>
      </c>
      <c r="R63" s="103">
        <v>4036</v>
      </c>
      <c r="S63" s="103">
        <f>R63++L66+P63+J66</f>
        <v>10921.2</v>
      </c>
      <c r="T63" s="103">
        <v>14048</v>
      </c>
      <c r="U63" s="194" t="s">
        <v>122</v>
      </c>
    </row>
    <row r="64" spans="1:21">
      <c r="A64" s="140"/>
      <c r="B64" s="104"/>
      <c r="C64" s="104"/>
      <c r="D64" s="104"/>
      <c r="E64" s="104"/>
      <c r="F64" s="104"/>
      <c r="G64" s="142"/>
      <c r="H64" s="104"/>
      <c r="I64" s="92" t="s">
        <v>102</v>
      </c>
      <c r="J64" s="92">
        <v>64.2</v>
      </c>
      <c r="K64" s="92"/>
      <c r="L64" s="88"/>
      <c r="M64" s="92"/>
      <c r="N64" s="92"/>
      <c r="O64" s="104"/>
      <c r="P64" s="104"/>
      <c r="Q64" s="148"/>
      <c r="R64" s="104"/>
      <c r="S64" s="104"/>
      <c r="T64" s="104"/>
      <c r="U64" s="195"/>
    </row>
    <row r="65" spans="1:21" ht="25.5">
      <c r="A65" s="140"/>
      <c r="B65" s="104"/>
      <c r="C65" s="104"/>
      <c r="D65" s="104"/>
      <c r="E65" s="104"/>
      <c r="F65" s="104"/>
      <c r="G65" s="142"/>
      <c r="H65" s="104"/>
      <c r="I65" s="92" t="s">
        <v>121</v>
      </c>
      <c r="J65" s="92">
        <v>829</v>
      </c>
      <c r="K65" s="92"/>
      <c r="L65" s="88"/>
      <c r="M65" s="92"/>
      <c r="N65" s="92"/>
      <c r="O65" s="104"/>
      <c r="P65" s="104"/>
      <c r="Q65" s="148"/>
      <c r="R65" s="104"/>
      <c r="S65" s="104"/>
      <c r="T65" s="104"/>
      <c r="U65" s="195"/>
    </row>
    <row r="66" spans="1:21" ht="13.5" thickBot="1">
      <c r="A66" s="141"/>
      <c r="B66" s="105"/>
      <c r="C66" s="105"/>
      <c r="D66" s="105"/>
      <c r="E66" s="105"/>
      <c r="F66" s="105"/>
      <c r="G66" s="143"/>
      <c r="H66" s="105"/>
      <c r="I66" s="93" t="s">
        <v>101</v>
      </c>
      <c r="J66" s="93">
        <f>J65+J64+J63</f>
        <v>4003.2</v>
      </c>
      <c r="K66" s="93" t="s">
        <v>79</v>
      </c>
      <c r="L66" s="94">
        <f>L63</f>
        <v>417</v>
      </c>
      <c r="M66" s="93" t="s">
        <v>79</v>
      </c>
      <c r="N66" s="93">
        <v>0</v>
      </c>
      <c r="O66" s="105"/>
      <c r="P66" s="105"/>
      <c r="Q66" s="149"/>
      <c r="R66" s="105"/>
      <c r="S66" s="105"/>
      <c r="T66" s="105"/>
      <c r="U66" s="95"/>
    </row>
    <row r="67" spans="1:21" ht="21" customHeight="1">
      <c r="A67" s="96" t="s">
        <v>132</v>
      </c>
      <c r="B67" s="34" t="s">
        <v>133</v>
      </c>
    </row>
  </sheetData>
  <sheetProtection password="CC3E" sheet="1" objects="1" scenarios="1"/>
  <mergeCells count="174">
    <mergeCell ref="P63:P66"/>
    <mergeCell ref="Q63:Q66"/>
    <mergeCell ref="R63:R66"/>
    <mergeCell ref="S63:S66"/>
    <mergeCell ref="T63:T66"/>
    <mergeCell ref="U63:U65"/>
    <mergeCell ref="A63:A66"/>
    <mergeCell ref="B63:B66"/>
    <mergeCell ref="C63:C66"/>
    <mergeCell ref="D63:D66"/>
    <mergeCell ref="E63:E66"/>
    <mergeCell ref="F63:F66"/>
    <mergeCell ref="G63:G66"/>
    <mergeCell ref="H63:H66"/>
    <mergeCell ref="O63:O66"/>
    <mergeCell ref="F6:F7"/>
    <mergeCell ref="G6:G7"/>
    <mergeCell ref="H6:H7"/>
    <mergeCell ref="O47:O48"/>
    <mergeCell ref="F47:F48"/>
    <mergeCell ref="G47:G48"/>
    <mergeCell ref="H47:H48"/>
    <mergeCell ref="A1:U1"/>
    <mergeCell ref="A2:U2"/>
    <mergeCell ref="A3:U3"/>
    <mergeCell ref="A4:U4"/>
    <mergeCell ref="A6:A7"/>
    <mergeCell ref="D6:D7"/>
    <mergeCell ref="E6:E7"/>
    <mergeCell ref="I6:N6"/>
    <mergeCell ref="U6:U7"/>
    <mergeCell ref="T6:T7"/>
    <mergeCell ref="K7:L7"/>
    <mergeCell ref="M7:N7"/>
    <mergeCell ref="P6:P7"/>
    <mergeCell ref="Q6:Q7"/>
    <mergeCell ref="R6:R7"/>
    <mergeCell ref="S6:S7"/>
    <mergeCell ref="A5:L5"/>
    <mergeCell ref="B6:C7"/>
    <mergeCell ref="I7:J7"/>
    <mergeCell ref="O6:O7"/>
    <mergeCell ref="I9:J9"/>
    <mergeCell ref="K9:L9"/>
    <mergeCell ref="M9:N9"/>
    <mergeCell ref="T47:T48"/>
    <mergeCell ref="U47:U48"/>
    <mergeCell ref="U10:U12"/>
    <mergeCell ref="A13:U13"/>
    <mergeCell ref="A14:A18"/>
    <mergeCell ref="B14:B18"/>
    <mergeCell ref="C14:C18"/>
    <mergeCell ref="S10:S12"/>
    <mergeCell ref="D14:D18"/>
    <mergeCell ref="E14:E18"/>
    <mergeCell ref="U14:U18"/>
    <mergeCell ref="A10:A12"/>
    <mergeCell ref="B10:B12"/>
    <mergeCell ref="C10:C12"/>
    <mergeCell ref="D10:D12"/>
    <mergeCell ref="E10:E12"/>
    <mergeCell ref="P10:P12"/>
    <mergeCell ref="Q10:Q12"/>
    <mergeCell ref="A47:A48"/>
    <mergeCell ref="P47:P48"/>
    <mergeCell ref="T10:T12"/>
    <mergeCell ref="P14:P18"/>
    <mergeCell ref="Q14:Q18"/>
    <mergeCell ref="R14:R18"/>
    <mergeCell ref="S14:S18"/>
    <mergeCell ref="T14:T18"/>
    <mergeCell ref="A20:A25"/>
    <mergeCell ref="A19:U19"/>
    <mergeCell ref="B20:B25"/>
    <mergeCell ref="C20:C25"/>
    <mergeCell ref="D20:D25"/>
    <mergeCell ref="E20:E25"/>
    <mergeCell ref="U20:U25"/>
    <mergeCell ref="P20:P25"/>
    <mergeCell ref="Q20:Q25"/>
    <mergeCell ref="R20:R25"/>
    <mergeCell ref="S20:S25"/>
    <mergeCell ref="T20:T25"/>
    <mergeCell ref="G10:G12"/>
    <mergeCell ref="H10:H12"/>
    <mergeCell ref="F14:F18"/>
    <mergeCell ref="D47:D48"/>
    <mergeCell ref="E47:E48"/>
    <mergeCell ref="D51:D56"/>
    <mergeCell ref="E51:E56"/>
    <mergeCell ref="I50:J50"/>
    <mergeCell ref="K50:L50"/>
    <mergeCell ref="M50:N50"/>
    <mergeCell ref="P51:P56"/>
    <mergeCell ref="G14:G18"/>
    <mergeCell ref="H14:H18"/>
    <mergeCell ref="F20:F25"/>
    <mergeCell ref="O51:O56"/>
    <mergeCell ref="A34:U34"/>
    <mergeCell ref="A35:A45"/>
    <mergeCell ref="B35:B45"/>
    <mergeCell ref="C35:C45"/>
    <mergeCell ref="D35:D45"/>
    <mergeCell ref="E35:E45"/>
    <mergeCell ref="P35:P45"/>
    <mergeCell ref="Q35:Q45"/>
    <mergeCell ref="R35:R45"/>
    <mergeCell ref="S35:S45"/>
    <mergeCell ref="T35:T45"/>
    <mergeCell ref="O35:O45"/>
    <mergeCell ref="A62:U62"/>
    <mergeCell ref="A57:U57"/>
    <mergeCell ref="A58:A61"/>
    <mergeCell ref="B58:B61"/>
    <mergeCell ref="C58:C61"/>
    <mergeCell ref="D58:D61"/>
    <mergeCell ref="E58:E61"/>
    <mergeCell ref="T58:T61"/>
    <mergeCell ref="H58:H61"/>
    <mergeCell ref="F58:F61"/>
    <mergeCell ref="G58:G61"/>
    <mergeCell ref="O58:O61"/>
    <mergeCell ref="P58:P61"/>
    <mergeCell ref="Q58:Q61"/>
    <mergeCell ref="R58:R61"/>
    <mergeCell ref="S58:S61"/>
    <mergeCell ref="A51:A56"/>
    <mergeCell ref="B51:B56"/>
    <mergeCell ref="C51:C56"/>
    <mergeCell ref="O20:O25"/>
    <mergeCell ref="O14:O18"/>
    <mergeCell ref="O10:O12"/>
    <mergeCell ref="G20:G25"/>
    <mergeCell ref="H20:H25"/>
    <mergeCell ref="F27:F33"/>
    <mergeCell ref="G27:G33"/>
    <mergeCell ref="H27:H33"/>
    <mergeCell ref="F35:F45"/>
    <mergeCell ref="G35:G45"/>
    <mergeCell ref="H35:H45"/>
    <mergeCell ref="A26:U26"/>
    <mergeCell ref="A27:A33"/>
    <mergeCell ref="B27:B33"/>
    <mergeCell ref="C27:C33"/>
    <mergeCell ref="D27:D33"/>
    <mergeCell ref="E27:E33"/>
    <mergeCell ref="U27:U33"/>
    <mergeCell ref="P27:P33"/>
    <mergeCell ref="Q27:Q33"/>
    <mergeCell ref="Q51:Q56"/>
    <mergeCell ref="U35:U44"/>
    <mergeCell ref="Q47:Q48"/>
    <mergeCell ref="R47:R48"/>
    <mergeCell ref="U58:U61"/>
    <mergeCell ref="R27:R33"/>
    <mergeCell ref="S27:S33"/>
    <mergeCell ref="T27:T33"/>
    <mergeCell ref="O27:O33"/>
    <mergeCell ref="F10:F12"/>
    <mergeCell ref="U51:U56"/>
    <mergeCell ref="R51:R56"/>
    <mergeCell ref="S51:S56"/>
    <mergeCell ref="H51:H56"/>
    <mergeCell ref="F51:F56"/>
    <mergeCell ref="G51:G56"/>
    <mergeCell ref="M48:N48"/>
    <mergeCell ref="T51:T56"/>
    <mergeCell ref="A46:U46"/>
    <mergeCell ref="B47:C48"/>
    <mergeCell ref="S47:S48"/>
    <mergeCell ref="I47:N47"/>
    <mergeCell ref="I48:J48"/>
    <mergeCell ref="K48:L48"/>
    <mergeCell ref="R10:R12"/>
  </mergeCells>
  <pageMargins left="0.49" right="0.57999999999999996" top="0.74803149606299213" bottom="0.74803149606299213" header="0.31496062992125984" footer="0.31496062992125984"/>
  <pageSetup scale="46" fitToHeight="0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196" t="s">
        <v>19</v>
      </c>
      <c r="B1" s="196"/>
      <c r="C1" s="196"/>
      <c r="D1" s="196"/>
      <c r="E1" s="196"/>
    </row>
    <row r="2" spans="1:14" ht="39.75" customHeight="1">
      <c r="A2" s="197" t="s">
        <v>20</v>
      </c>
      <c r="B2" s="197"/>
      <c r="C2" s="197"/>
      <c r="D2" s="197"/>
      <c r="E2" s="197"/>
    </row>
    <row r="3" spans="1:14">
      <c r="A3" s="198" t="s">
        <v>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>
      <c r="A4" s="199" t="s">
        <v>65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>
      <c r="A5" s="199" t="s">
        <v>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 thickBot="1">
      <c r="A6" s="1"/>
      <c r="B6" s="1"/>
      <c r="C6" s="1"/>
      <c r="D6" s="1"/>
      <c r="E6" s="33" t="s">
        <v>72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25</v>
      </c>
      <c r="B7" s="3" t="s">
        <v>21</v>
      </c>
      <c r="C7" s="3" t="s">
        <v>22</v>
      </c>
      <c r="D7" s="3" t="s">
        <v>23</v>
      </c>
      <c r="E7" s="3" t="s">
        <v>24</v>
      </c>
    </row>
    <row r="8" spans="1:14" ht="17.100000000000001" customHeight="1" thickBot="1">
      <c r="A8" s="11" t="s">
        <v>26</v>
      </c>
      <c r="B8" s="12" t="s">
        <v>27</v>
      </c>
      <c r="C8" s="3"/>
      <c r="D8" s="3"/>
      <c r="E8" s="3" t="s">
        <v>71</v>
      </c>
    </row>
    <row r="9" spans="1:14" ht="17.100000000000001" customHeight="1" thickBot="1">
      <c r="A9" s="8">
        <v>1</v>
      </c>
      <c r="B9" s="9" t="s">
        <v>28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29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30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31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32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33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34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35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36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37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38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39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40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41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42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43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44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45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46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47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48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49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26</v>
      </c>
      <c r="B31" s="12" t="s">
        <v>50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51</v>
      </c>
      <c r="B32" s="12" t="s">
        <v>52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53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54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55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56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57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58</v>
      </c>
      <c r="B38" s="22" t="s">
        <v>59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60</v>
      </c>
      <c r="B40" s="22" t="s">
        <v>61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62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63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TALCHER-II_ V(C)</vt:lpstr>
      <vt:lpstr>XVI A_VSTPS_V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2018-08-05T13:26:52Z</cp:lastPrinted>
  <dcterms:created xsi:type="dcterms:W3CDTF">2017-11-27T12:02:36Z</dcterms:created>
  <dcterms:modified xsi:type="dcterms:W3CDTF">2019-01-18T05:22:13Z</dcterms:modified>
</cp:coreProperties>
</file>